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240" windowHeight="8025" activeTab="3"/>
  </bookViews>
  <sheets>
    <sheet name="PL" sheetId="1" r:id="rId1"/>
    <sheet name="BS" sheetId="2" r:id="rId2"/>
    <sheet name="Cashflow" sheetId="3" r:id="rId3"/>
    <sheet name="Equity" sheetId="4" r:id="rId4"/>
  </sheets>
  <definedNames>
    <definedName name="_xlnm.Print_Area" localSheetId="1">'BS'!$A$1:$H$64</definedName>
    <definedName name="_xlnm.Print_Area" localSheetId="2">'Cashflow'!$A$1:$D$40</definedName>
    <definedName name="_xlnm.Print_Area" localSheetId="3">'Equity'!$A$1:$I$47</definedName>
    <definedName name="_xlnm.Print_Area" localSheetId="0">'PL'!$A$1:$I$69</definedName>
  </definedNames>
  <calcPr fullCalcOnLoad="1"/>
</workbook>
</file>

<file path=xl/sharedStrings.xml><?xml version="1.0" encoding="utf-8"?>
<sst xmlns="http://schemas.openxmlformats.org/spreadsheetml/2006/main" count="217" uniqueCount="133">
  <si>
    <t>Page 1</t>
  </si>
  <si>
    <t>(The figures have not been audited)</t>
  </si>
  <si>
    <t>Note</t>
  </si>
  <si>
    <t>RM'000</t>
  </si>
  <si>
    <t>Revenue</t>
  </si>
  <si>
    <t>Operating Expenses</t>
  </si>
  <si>
    <t>Other  operating income</t>
  </si>
  <si>
    <t xml:space="preserve"> </t>
  </si>
  <si>
    <t>Finance costs</t>
  </si>
  <si>
    <t>Income tax expense</t>
  </si>
  <si>
    <t>Discounted Operations</t>
  </si>
  <si>
    <t>(Loss)/profit for the period from a discounted operation</t>
  </si>
  <si>
    <t>Attributable to:</t>
  </si>
  <si>
    <t>Equity holders of the parent</t>
  </si>
  <si>
    <t>Minority interest</t>
  </si>
  <si>
    <t>Earnings per share attributable</t>
  </si>
  <si>
    <t xml:space="preserve">    to equity holders of the parent:</t>
  </si>
  <si>
    <t>Basic, for (loss)/profit from</t>
  </si>
  <si>
    <t xml:space="preserve">     discontinued operations</t>
  </si>
  <si>
    <t>Diluted, for profit from continuing operations</t>
  </si>
  <si>
    <t>Diluted, for (loss)/profit from</t>
  </si>
  <si>
    <t xml:space="preserve">    discounted operations</t>
  </si>
  <si>
    <t>Diluted, for profit  for the period</t>
  </si>
  <si>
    <t xml:space="preserve">The condensed consolidated income statements should be read in conjuction with the audited financial statements for the </t>
  </si>
  <si>
    <t>Page 2</t>
  </si>
  <si>
    <t>As at</t>
  </si>
  <si>
    <t xml:space="preserve">As at </t>
  </si>
  <si>
    <t>RM</t>
  </si>
  <si>
    <t>ASSETS</t>
  </si>
  <si>
    <t>Non-current assets</t>
  </si>
  <si>
    <t>Property, plant &amp; equipment</t>
  </si>
  <si>
    <t>Intangible assets</t>
  </si>
  <si>
    <t>Current assets</t>
  </si>
  <si>
    <t>Inventories</t>
  </si>
  <si>
    <t>Trade receivables</t>
  </si>
  <si>
    <t>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</si>
  <si>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</si>
  <si>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</si>
  <si>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</si>
  <si>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</si>
  <si>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</si>
  <si>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</si>
  <si>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</si>
  <si>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</si>
  <si>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</si>
  <si>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Minority interests</t>
  </si>
  <si>
    <t>Total equity</t>
  </si>
  <si>
    <t>Non-current liabilities</t>
  </si>
  <si>
    <t>Retirement benefit obligations</t>
  </si>
  <si>
    <t>Provisions for other liabilities</t>
  </si>
  <si>
    <t>Borrowings</t>
  </si>
  <si>
    <t>11&amp;25</t>
  </si>
  <si>
    <t>Trade payable</t>
  </si>
  <si>
    <t>Deferred tax liabilities</t>
  </si>
  <si>
    <t>Current liabilites</t>
  </si>
  <si>
    <t>Trade payables</t>
  </si>
  <si>
    <t>Other payables</t>
  </si>
  <si>
    <t>Current tax payable</t>
  </si>
  <si>
    <t>Total liabilities</t>
  </si>
  <si>
    <t>TOTAL EQUITY AND LIABILITIES</t>
  </si>
  <si>
    <t>The condensed consolidated balance sheet should be read in conjuction with the audited financial statements</t>
  </si>
  <si>
    <t>.</t>
  </si>
  <si>
    <t>Page 3</t>
  </si>
  <si>
    <t>Net cash in operating activities</t>
  </si>
  <si>
    <t>Net cash used in investing activities</t>
  </si>
  <si>
    <t>Net cah generated from financing activities</t>
  </si>
  <si>
    <t>Net increase in cash and cash equivalents</t>
  </si>
  <si>
    <t>Non-cash items</t>
  </si>
  <si>
    <t>Effects of exchange rate changes</t>
  </si>
  <si>
    <t>Cash and cash equivalents at beginning of financial period</t>
  </si>
  <si>
    <t>Cash and cash equivalents at end of financial period</t>
  </si>
  <si>
    <t>Cash and cash equivalents at the end of the financial period comprise the following:</t>
  </si>
  <si>
    <t xml:space="preserve">The condensed consolidated cash flow statement should be read in conjunction with the audited financial statements </t>
  </si>
  <si>
    <t>Page 4</t>
  </si>
  <si>
    <t>Attributable to Equity Holders of the Parent</t>
  </si>
  <si>
    <t xml:space="preserve">Minority </t>
  </si>
  <si>
    <t xml:space="preserve">Total </t>
  </si>
  <si>
    <t>Interest</t>
  </si>
  <si>
    <t>Equity</t>
  </si>
  <si>
    <t>----------------------Non-Distributable -------------------------</t>
  </si>
  <si>
    <t>Share</t>
  </si>
  <si>
    <t>Revaluation</t>
  </si>
  <si>
    <t>Other</t>
  </si>
  <si>
    <t>Accumulated</t>
  </si>
  <si>
    <t>capital</t>
  </si>
  <si>
    <t>premium</t>
  </si>
  <si>
    <t>reserve</t>
  </si>
  <si>
    <t>losses</t>
  </si>
  <si>
    <t>Total</t>
  </si>
  <si>
    <t>Movements during the period</t>
  </si>
  <si>
    <t>(cumulative)</t>
  </si>
  <si>
    <t xml:space="preserve">The condensed consolidated statement of changes in equity should be read in conjunction with the audited financial statements for the year ended </t>
  </si>
  <si>
    <t xml:space="preserve">Bank overdrafts </t>
  </si>
  <si>
    <t>31st March 2008</t>
  </si>
  <si>
    <t xml:space="preserve">There are no comparative figures for the corresponding quarter of the preceding year because the Group has just changed its financial year  </t>
  </si>
  <si>
    <t>end from 31 January 2008 to 31 March 2008.</t>
  </si>
  <si>
    <t>Assets held for sale</t>
  </si>
  <si>
    <t>financial year end from 31 January 2008 to 31 March 2008.</t>
  </si>
  <si>
    <t xml:space="preserve">There are no comparative figures for the corresponding quarter of the preceding year because the Group has just changed its </t>
  </si>
  <si>
    <t>(Not applicable)</t>
  </si>
  <si>
    <t>Tax recoverable</t>
  </si>
  <si>
    <t>There are no comparative figures for the corresponding quarter of the preceding year because the Group has just changed its financial year</t>
  </si>
  <si>
    <t>3 months ended</t>
  </si>
  <si>
    <t>for the year ended 31st March 2008 and the accompanying explanatory notes attached to the interim financial statements.</t>
  </si>
  <si>
    <t>for the year ended 31 March 2008 and the accompanying explanatory notes attached to the interim financial statements.</t>
  </si>
  <si>
    <t>31 March 2008 and the accompanying explanatory notes attached to the interim financial statements.</t>
  </si>
  <si>
    <t>As at 1 April 2008</t>
  </si>
  <si>
    <t>Net (loss)/profit for the year</t>
  </si>
  <si>
    <t>Profit from Operations</t>
  </si>
  <si>
    <t>As at 1 April 2007</t>
  </si>
  <si>
    <t>Basic, for profit from continuing operations</t>
  </si>
  <si>
    <t>year ended 31st March 2008 and the accompanying explanatory notes attached to the interim financial statements.</t>
  </si>
  <si>
    <t>31st Dec 2007</t>
  </si>
  <si>
    <t>31st Dec 2008</t>
  </si>
  <si>
    <t>Condensed Consolidated Balance Sheet as at 31st December 2008</t>
  </si>
  <si>
    <t>31st December 2008</t>
  </si>
  <si>
    <t>Loss before tax</t>
  </si>
  <si>
    <t xml:space="preserve">Loss for the period </t>
  </si>
  <si>
    <t>Loss for the period</t>
  </si>
  <si>
    <t>Basic, for loss for the period</t>
  </si>
  <si>
    <t>Quarterly report on consolidated results for the third financial quarter ended 31st December 2008</t>
  </si>
  <si>
    <t>Condensed Consolidated Income Statements for the third quarter ended 31st December 2008</t>
  </si>
  <si>
    <t>9 months ended</t>
  </si>
  <si>
    <t>Quartely report on consolidated results for the third financial quarter ended 31st December 2008</t>
  </si>
  <si>
    <t>Condensed Consolidated Cash Flow Statements for the third quarter ended 31st December 2008</t>
  </si>
  <si>
    <t>31st December 2007</t>
  </si>
  <si>
    <t>Condensed Consolidated Statements of Changes in Equity for the third quarter ended 31st December 2008</t>
  </si>
  <si>
    <t>9 months</t>
  </si>
  <si>
    <t>ended 31st December 2008</t>
  </si>
  <si>
    <t>ended 31st December 2007</t>
  </si>
  <si>
    <t>At 31st December 2007</t>
  </si>
  <si>
    <t>At 31 December 2008</t>
  </si>
  <si>
    <t>Net loss for the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</si>
</sst>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5" fontId="5" fillId="0" borderId="0" xfId="42" applyNumberFormat="1" applyFont="1" applyFill="1" applyBorder="1" applyAlignment="1" applyProtection="1">
      <alignment horizontal="center"/>
      <protection/>
    </xf>
    <xf numFmtId="165" fontId="6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165" fontId="2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7" fontId="2" fillId="0" borderId="10" xfId="0" applyNumberFormat="1" applyFont="1" applyBorder="1" applyAlignment="1">
      <alignment/>
    </xf>
    <xf numFmtId="165" fontId="2" fillId="0" borderId="10" xfId="42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center"/>
    </xf>
    <xf numFmtId="165" fontId="2" fillId="0" borderId="11" xfId="42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/>
    </xf>
    <xf numFmtId="164" fontId="2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4" fontId="2" fillId="0" borderId="11" xfId="42" applyFont="1" applyFill="1" applyBorder="1" applyAlignment="1" applyProtection="1">
      <alignment/>
      <protection/>
    </xf>
    <xf numFmtId="165" fontId="6" fillId="0" borderId="0" xfId="42" applyNumberFormat="1" applyFont="1" applyFill="1" applyBorder="1" applyAlignment="1" applyProtection="1">
      <alignment/>
      <protection/>
    </xf>
    <xf numFmtId="165" fontId="1" fillId="0" borderId="0" xfId="42" applyNumberFormat="1" applyFont="1" applyFill="1" applyBorder="1" applyAlignment="1" applyProtection="1">
      <alignment horizontal="center"/>
      <protection/>
    </xf>
    <xf numFmtId="165" fontId="2" fillId="0" borderId="0" xfId="42" applyNumberFormat="1" applyFont="1" applyFill="1" applyBorder="1" applyAlignment="1" applyProtection="1">
      <alignment horizontal="center"/>
      <protection/>
    </xf>
    <xf numFmtId="165" fontId="2" fillId="0" borderId="0" xfId="42" applyNumberFormat="1" applyFont="1" applyFill="1" applyBorder="1" applyAlignment="1" applyProtection="1">
      <alignment horizontal="right"/>
      <protection/>
    </xf>
    <xf numFmtId="165" fontId="2" fillId="0" borderId="12" xfId="4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165" fontId="2" fillId="0" borderId="10" xfId="42" applyNumberFormat="1" applyFont="1" applyFill="1" applyBorder="1" applyAlignment="1" applyProtection="1">
      <alignment horizontal="right"/>
      <protection/>
    </xf>
    <xf numFmtId="165" fontId="2" fillId="0" borderId="11" xfId="42" applyNumberFormat="1" applyFont="1" applyFill="1" applyBorder="1" applyAlignment="1" applyProtection="1">
      <alignment horizontal="right"/>
      <protection/>
    </xf>
    <xf numFmtId="165" fontId="2" fillId="0" borderId="12" xfId="4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165" fontId="2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5" fontId="2" fillId="0" borderId="14" xfId="42" applyNumberFormat="1" applyFont="1" applyFill="1" applyBorder="1" applyAlignment="1" applyProtection="1">
      <alignment/>
      <protection/>
    </xf>
    <xf numFmtId="37" fontId="2" fillId="0" borderId="15" xfId="0" applyNumberFormat="1" applyFont="1" applyBorder="1" applyAlignment="1">
      <alignment/>
    </xf>
    <xf numFmtId="165" fontId="2" fillId="0" borderId="16" xfId="42" applyNumberFormat="1" applyFont="1" applyFill="1" applyBorder="1" applyAlignment="1" applyProtection="1">
      <alignment/>
      <protection/>
    </xf>
    <xf numFmtId="165" fontId="2" fillId="0" borderId="17" xfId="42" applyNumberFormat="1" applyFont="1" applyFill="1" applyBorder="1" applyAlignment="1" applyProtection="1">
      <alignment/>
      <protection/>
    </xf>
    <xf numFmtId="165" fontId="2" fillId="0" borderId="18" xfId="42" applyNumberFormat="1" applyFont="1" applyFill="1" applyBorder="1" applyAlignment="1" applyProtection="1">
      <alignment horizontal="right"/>
      <protection/>
    </xf>
    <xf numFmtId="165" fontId="2" fillId="0" borderId="1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" fillId="0" borderId="18" xfId="42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2</xdr:col>
      <xdr:colOff>676275</xdr:colOff>
      <xdr:row>5</xdr:row>
      <xdr:rowOff>0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514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200025</xdr:colOff>
      <xdr:row>4</xdr:row>
      <xdr:rowOff>66675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14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3514725</xdr:colOff>
      <xdr:row>4</xdr:row>
      <xdr:rowOff>57150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14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304800</xdr:colOff>
      <xdr:row>4</xdr:row>
      <xdr:rowOff>57150</xdr:rowOff>
    </xdr:to>
    <xdr:pic>
      <xdr:nvPicPr>
        <xdr:cNvPr id="1" name="Picture 2" descr="logo c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7"/>
  <sheetViews>
    <sheetView zoomScalePageLayoutView="0" workbookViewId="0" topLeftCell="A2">
      <selection activeCell="C31" sqref="C31"/>
    </sheetView>
  </sheetViews>
  <sheetFormatPr defaultColWidth="9.140625" defaultRowHeight="12.75"/>
  <cols>
    <col min="1" max="1" width="42.57421875" style="0" customWidth="1"/>
    <col min="2" max="2" width="0" style="0" hidden="1" customWidth="1"/>
    <col min="3" max="3" width="14.140625" style="0" customWidth="1"/>
    <col min="4" max="4" width="2.57421875" style="0" customWidth="1"/>
    <col min="5" max="5" width="13.421875" style="0" customWidth="1"/>
    <col min="6" max="6" width="2.28125" style="0" customWidth="1"/>
    <col min="7" max="7" width="14.140625" style="0" customWidth="1"/>
    <col min="8" max="8" width="2.8515625" style="0" customWidth="1"/>
    <col min="9" max="9" width="13.57421875" style="0" customWidth="1"/>
    <col min="10" max="10" width="5.00390625" style="0" customWidth="1"/>
  </cols>
  <sheetData>
    <row r="7" ht="12.75">
      <c r="I7" s="1" t="s">
        <v>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3" t="s">
        <v>120</v>
      </c>
      <c r="B9" s="4"/>
      <c r="C9" s="4"/>
      <c r="D9" s="4"/>
      <c r="E9" s="4"/>
      <c r="F9" s="4"/>
      <c r="G9" s="5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6" t="s">
        <v>121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47" t="s">
        <v>102</v>
      </c>
      <c r="D14" s="47"/>
      <c r="E14" s="47"/>
      <c r="F14" s="2"/>
      <c r="G14" s="48" t="s">
        <v>122</v>
      </c>
      <c r="H14" s="48"/>
      <c r="I14" s="48"/>
    </row>
    <row r="15" spans="1:9" ht="12.75">
      <c r="A15" s="2"/>
      <c r="B15" s="7" t="s">
        <v>2</v>
      </c>
      <c r="C15" s="8" t="s">
        <v>113</v>
      </c>
      <c r="D15" s="9"/>
      <c r="E15" s="8" t="s">
        <v>112</v>
      </c>
      <c r="F15" s="7"/>
      <c r="G15" s="8" t="s">
        <v>113</v>
      </c>
      <c r="H15" s="9"/>
      <c r="I15" s="8" t="s">
        <v>112</v>
      </c>
    </row>
    <row r="16" spans="1:9" ht="12.75">
      <c r="A16" s="2"/>
      <c r="B16" s="2"/>
      <c r="C16" s="7" t="s">
        <v>3</v>
      </c>
      <c r="D16" s="10"/>
      <c r="E16" s="7" t="s">
        <v>3</v>
      </c>
      <c r="F16" s="10"/>
      <c r="G16" s="7" t="s">
        <v>3</v>
      </c>
      <c r="H16" s="11"/>
      <c r="I16" s="7" t="s">
        <v>3</v>
      </c>
    </row>
    <row r="17" spans="1:9" ht="12.75">
      <c r="A17" s="2"/>
      <c r="B17" s="2"/>
      <c r="C17" s="7"/>
      <c r="D17" s="10"/>
      <c r="E17" s="7" t="s">
        <v>99</v>
      </c>
      <c r="F17" s="10"/>
      <c r="G17" s="7"/>
      <c r="H17" s="11"/>
      <c r="I17" s="7" t="s">
        <v>99</v>
      </c>
    </row>
    <row r="18" spans="1:9" ht="12.75">
      <c r="A18" s="10"/>
      <c r="B18" s="10"/>
      <c r="C18" s="12"/>
      <c r="D18" s="2"/>
      <c r="E18" s="12"/>
      <c r="F18" s="2"/>
      <c r="G18" s="12"/>
      <c r="I18" s="12"/>
    </row>
    <row r="19" spans="1:9" ht="12.75">
      <c r="A19" s="2" t="s">
        <v>4</v>
      </c>
      <c r="B19" s="12">
        <v>5</v>
      </c>
      <c r="C19" s="13">
        <f>+G19-96342</f>
        <v>23654</v>
      </c>
      <c r="D19" s="2"/>
      <c r="E19" s="27">
        <v>0</v>
      </c>
      <c r="F19" s="2"/>
      <c r="G19" s="13">
        <v>119996</v>
      </c>
      <c r="I19" s="27">
        <v>0</v>
      </c>
    </row>
    <row r="20" spans="1:9" ht="12.75">
      <c r="A20" s="2"/>
      <c r="B20" s="12"/>
      <c r="C20" s="13"/>
      <c r="D20" s="2"/>
      <c r="E20" s="14"/>
      <c r="F20" s="2"/>
      <c r="G20" s="13"/>
      <c r="I20" s="14"/>
    </row>
    <row r="21" spans="1:9" ht="12.75">
      <c r="A21" s="2" t="s">
        <v>5</v>
      </c>
      <c r="B21" s="15"/>
      <c r="C21" s="13">
        <f>+G21+91482</f>
        <v>-23829</v>
      </c>
      <c r="D21" s="5"/>
      <c r="E21" s="27">
        <v>0</v>
      </c>
      <c r="F21" s="5"/>
      <c r="G21" s="13">
        <f>947-45736-52478-9100-2641-2286-3994-24+1</f>
        <v>-115311</v>
      </c>
      <c r="H21" s="16"/>
      <c r="I21" s="14">
        <v>0</v>
      </c>
    </row>
    <row r="22" spans="1:9" ht="12.75">
      <c r="A22" s="2"/>
      <c r="B22" s="15"/>
      <c r="C22" s="13"/>
      <c r="D22" s="5"/>
      <c r="E22" s="14"/>
      <c r="F22" s="5"/>
      <c r="G22" s="13"/>
      <c r="H22" s="16"/>
      <c r="I22" s="14"/>
    </row>
    <row r="23" spans="1:9" ht="12.75">
      <c r="A23" s="2" t="s">
        <v>6</v>
      </c>
      <c r="B23" s="15"/>
      <c r="C23" s="13">
        <f>+G23-714</f>
        <v>554</v>
      </c>
      <c r="D23" s="5"/>
      <c r="E23" s="27">
        <v>0</v>
      </c>
      <c r="F23" s="5"/>
      <c r="G23" s="13">
        <v>1268</v>
      </c>
      <c r="H23" s="16"/>
      <c r="I23" s="14">
        <v>0</v>
      </c>
    </row>
    <row r="24" spans="1:9" ht="12.75">
      <c r="A24" s="2"/>
      <c r="B24" s="15"/>
      <c r="C24" s="17"/>
      <c r="D24" s="5"/>
      <c r="E24" s="18"/>
      <c r="F24" s="5"/>
      <c r="G24" s="17"/>
      <c r="H24" s="16"/>
      <c r="I24" s="18"/>
    </row>
    <row r="25" spans="1:9" ht="12.75">
      <c r="A25" s="10" t="s">
        <v>108</v>
      </c>
      <c r="B25" s="7"/>
      <c r="C25" s="13">
        <f>SUM(C19:C23)</f>
        <v>379</v>
      </c>
      <c r="D25" s="5"/>
      <c r="E25" s="14">
        <f>SUM(E19:E23)</f>
        <v>0</v>
      </c>
      <c r="F25" s="5"/>
      <c r="G25" s="13">
        <f>SUM(G19:G23)</f>
        <v>5953</v>
      </c>
      <c r="H25" s="16"/>
      <c r="I25" s="14">
        <f>SUM(I19:I23)</f>
        <v>0</v>
      </c>
    </row>
    <row r="26" spans="1:9" ht="12.75">
      <c r="A26" s="2"/>
      <c r="B26" s="12"/>
      <c r="C26" s="13" t="s">
        <v>7</v>
      </c>
      <c r="D26" s="5"/>
      <c r="E26" s="14"/>
      <c r="F26" s="5"/>
      <c r="G26" s="13" t="s">
        <v>7</v>
      </c>
      <c r="H26" s="16"/>
      <c r="I26" s="14"/>
    </row>
    <row r="27" spans="1:9" ht="12.75">
      <c r="A27" s="2" t="s">
        <v>8</v>
      </c>
      <c r="B27" s="12"/>
      <c r="C27" s="13">
        <f>+G27+4485</f>
        <v>-2072</v>
      </c>
      <c r="D27" s="5"/>
      <c r="E27" s="14">
        <v>0</v>
      </c>
      <c r="F27" s="5"/>
      <c r="G27" s="13">
        <v>-6557</v>
      </c>
      <c r="H27" s="16"/>
      <c r="I27" s="14">
        <v>0</v>
      </c>
    </row>
    <row r="28" spans="1:9" ht="12.75">
      <c r="A28" s="2"/>
      <c r="B28" s="12"/>
      <c r="C28" s="17"/>
      <c r="D28" s="5"/>
      <c r="E28" s="18"/>
      <c r="F28" s="5"/>
      <c r="G28" s="17"/>
      <c r="H28" s="16"/>
      <c r="I28" s="18"/>
    </row>
    <row r="29" spans="1:9" ht="12.75">
      <c r="A29" s="10" t="s">
        <v>116</v>
      </c>
      <c r="B29" s="12"/>
      <c r="C29" s="14">
        <f>SUM(C25:C27)</f>
        <v>-1693</v>
      </c>
      <c r="D29" s="2"/>
      <c r="E29" s="14">
        <f>SUM(E25:E27)</f>
        <v>0</v>
      </c>
      <c r="F29" s="5"/>
      <c r="G29" s="14">
        <f>SUM(G25:G27)</f>
        <v>-604</v>
      </c>
      <c r="H29" s="16"/>
      <c r="I29" s="14">
        <f>SUM(I25:I27)</f>
        <v>0</v>
      </c>
    </row>
    <row r="30" spans="1:9" ht="12.75">
      <c r="A30" s="2"/>
      <c r="B30" s="12"/>
      <c r="C30" s="13"/>
      <c r="D30" s="2"/>
      <c r="E30" s="14"/>
      <c r="F30" s="5"/>
      <c r="G30" s="13"/>
      <c r="H30" s="16"/>
      <c r="I30" s="14"/>
    </row>
    <row r="31" spans="1:9" ht="12.75">
      <c r="A31" s="2" t="s">
        <v>9</v>
      </c>
      <c r="B31" s="12">
        <v>21</v>
      </c>
      <c r="C31" s="13">
        <f>+G31+498</f>
        <v>214</v>
      </c>
      <c r="D31" s="5"/>
      <c r="E31" s="14">
        <v>0</v>
      </c>
      <c r="F31" s="5"/>
      <c r="G31" s="13">
        <v>-284</v>
      </c>
      <c r="H31" s="16"/>
      <c r="I31" s="14">
        <v>0</v>
      </c>
    </row>
    <row r="32" spans="1:9" ht="12.75">
      <c r="A32" s="2"/>
      <c r="B32" s="12"/>
      <c r="C32" s="17"/>
      <c r="D32" s="5"/>
      <c r="E32" s="18"/>
      <c r="F32" s="5"/>
      <c r="G32" s="17"/>
      <c r="H32" s="16"/>
      <c r="I32" s="18"/>
    </row>
    <row r="33" spans="1:9" ht="12.75">
      <c r="A33" s="10" t="s">
        <v>117</v>
      </c>
      <c r="B33" s="12"/>
      <c r="C33" s="14">
        <f>SUM(C29:C31)</f>
        <v>-1479</v>
      </c>
      <c r="D33" s="5"/>
      <c r="E33" s="14">
        <f>SUM(E29:E31)</f>
        <v>0</v>
      </c>
      <c r="F33" s="5"/>
      <c r="G33" s="14">
        <f>SUM(G29:G31)</f>
        <v>-888</v>
      </c>
      <c r="H33" s="16"/>
      <c r="I33" s="14">
        <f>SUM(I29:I31)</f>
        <v>0</v>
      </c>
    </row>
    <row r="34" spans="1:9" ht="12.75">
      <c r="A34" s="2"/>
      <c r="B34" s="12"/>
      <c r="C34" s="13"/>
      <c r="D34" s="5"/>
      <c r="E34" s="14"/>
      <c r="F34" s="5"/>
      <c r="G34" s="13"/>
      <c r="H34" s="16"/>
      <c r="I34" s="14"/>
    </row>
    <row r="35" spans="1:9" ht="12.75" hidden="1">
      <c r="A35" s="10" t="s">
        <v>10</v>
      </c>
      <c r="B35" s="12"/>
      <c r="C35" s="13"/>
      <c r="D35" s="5"/>
      <c r="E35" s="14"/>
      <c r="F35" s="5"/>
      <c r="G35" s="13"/>
      <c r="H35" s="16"/>
      <c r="I35" s="14"/>
    </row>
    <row r="36" spans="1:9" ht="12.75" hidden="1">
      <c r="A36" s="2" t="s">
        <v>11</v>
      </c>
      <c r="B36" s="12">
        <v>13</v>
      </c>
      <c r="C36" s="14">
        <v>0</v>
      </c>
      <c r="D36" s="5"/>
      <c r="E36" s="14">
        <v>0</v>
      </c>
      <c r="F36" s="5"/>
      <c r="G36" s="14">
        <v>0</v>
      </c>
      <c r="H36" s="16"/>
      <c r="I36" s="14">
        <v>0</v>
      </c>
    </row>
    <row r="37" spans="1:9" ht="12.75">
      <c r="A37" s="2"/>
      <c r="B37" s="12"/>
      <c r="C37" s="14"/>
      <c r="D37" s="5"/>
      <c r="E37" s="14"/>
      <c r="F37" s="5"/>
      <c r="G37" s="14"/>
      <c r="H37" s="16"/>
      <c r="I37" s="14"/>
    </row>
    <row r="38" spans="1:9" ht="13.5" thickBot="1">
      <c r="A38" s="10" t="s">
        <v>118</v>
      </c>
      <c r="B38" s="12"/>
      <c r="C38" s="39">
        <f>SUM(C33:C36)</f>
        <v>-1479</v>
      </c>
      <c r="D38" s="13" t="s">
        <v>7</v>
      </c>
      <c r="E38" s="39">
        <f>SUM(E33:E36)</f>
        <v>0</v>
      </c>
      <c r="F38" s="13" t="s">
        <v>7</v>
      </c>
      <c r="G38" s="39">
        <f>SUM(G33:G36)</f>
        <v>-888</v>
      </c>
      <c r="H38" s="13" t="s">
        <v>7</v>
      </c>
      <c r="I38" s="39">
        <f>SUM(I33:I36)</f>
        <v>0</v>
      </c>
    </row>
    <row r="39" spans="1:9" ht="12.75">
      <c r="A39" s="2" t="s">
        <v>7</v>
      </c>
      <c r="B39" s="2"/>
      <c r="C39" s="19" t="s">
        <v>7</v>
      </c>
      <c r="D39" s="5"/>
      <c r="E39" s="19" t="s">
        <v>7</v>
      </c>
      <c r="F39" s="5"/>
      <c r="G39" s="19" t="s">
        <v>7</v>
      </c>
      <c r="H39" s="16"/>
      <c r="I39" s="19" t="s">
        <v>7</v>
      </c>
    </row>
    <row r="40" spans="1:9" ht="12.75">
      <c r="A40" s="2" t="s">
        <v>12</v>
      </c>
      <c r="B40" s="2"/>
      <c r="C40" s="14"/>
      <c r="D40" s="5"/>
      <c r="E40" s="14"/>
      <c r="F40" s="5"/>
      <c r="G40" s="14"/>
      <c r="H40" s="14"/>
      <c r="I40" s="14"/>
    </row>
    <row r="41" spans="1:9" ht="12.75">
      <c r="A41" s="2" t="s">
        <v>13</v>
      </c>
      <c r="B41" s="2"/>
      <c r="C41" s="14">
        <f>+C38-C42</f>
        <v>-1417</v>
      </c>
      <c r="D41" s="5"/>
      <c r="E41" s="14">
        <f>+E38-E42</f>
        <v>0</v>
      </c>
      <c r="F41" s="5"/>
      <c r="G41" s="14">
        <f>+G38-G42</f>
        <v>-865</v>
      </c>
      <c r="H41" s="14"/>
      <c r="I41" s="14">
        <f>+I38-I42</f>
        <v>0</v>
      </c>
    </row>
    <row r="42" spans="1:9" ht="12.75">
      <c r="A42" s="2" t="s">
        <v>14</v>
      </c>
      <c r="B42" s="2"/>
      <c r="C42" s="18">
        <f>+G42-39</f>
        <v>-62</v>
      </c>
      <c r="D42" s="5"/>
      <c r="E42" s="18">
        <v>0</v>
      </c>
      <c r="F42" s="5"/>
      <c r="G42" s="18">
        <v>-23</v>
      </c>
      <c r="H42" s="14"/>
      <c r="I42" s="18">
        <v>0</v>
      </c>
    </row>
    <row r="43" spans="1:9" ht="12.75">
      <c r="A43" s="2"/>
      <c r="B43" s="2"/>
      <c r="C43" s="20">
        <f>SUM(C41:C42)</f>
        <v>-1479</v>
      </c>
      <c r="D43" s="14" t="s">
        <v>7</v>
      </c>
      <c r="E43" s="20">
        <f>SUM(E41:E42)</f>
        <v>0</v>
      </c>
      <c r="F43" s="14" t="s">
        <v>7</v>
      </c>
      <c r="G43" s="20">
        <f>SUM(G41:G42)</f>
        <v>-888</v>
      </c>
      <c r="H43" s="14" t="s">
        <v>7</v>
      </c>
      <c r="I43" s="38">
        <f>SUM(I41:I42)</f>
        <v>0</v>
      </c>
    </row>
    <row r="44" spans="1:9" ht="12.75">
      <c r="A44" s="2"/>
      <c r="B44" s="2"/>
      <c r="C44" s="2"/>
      <c r="D44" s="5"/>
      <c r="E44" s="2"/>
      <c r="F44" s="5"/>
      <c r="G44" s="14"/>
      <c r="H44" s="14"/>
      <c r="I44" s="2"/>
    </row>
    <row r="45" spans="1:9" ht="12.75">
      <c r="A45" s="2" t="s">
        <v>15</v>
      </c>
      <c r="B45" s="2"/>
      <c r="C45" s="2"/>
      <c r="D45" s="5"/>
      <c r="E45" s="2"/>
      <c r="F45" s="5"/>
      <c r="G45" s="14"/>
      <c r="H45" s="14"/>
      <c r="I45" s="2"/>
    </row>
    <row r="46" spans="1:9" ht="12.75">
      <c r="A46" s="2" t="s">
        <v>16</v>
      </c>
      <c r="B46" s="2"/>
      <c r="C46" s="2"/>
      <c r="D46" s="5"/>
      <c r="E46" s="2"/>
      <c r="F46" s="5"/>
      <c r="G46" s="14"/>
      <c r="H46" s="14"/>
      <c r="I46" s="2"/>
    </row>
    <row r="47" spans="1:9" ht="12.75" hidden="1">
      <c r="A47" s="2" t="s">
        <v>110</v>
      </c>
      <c r="B47" s="12">
        <v>29</v>
      </c>
      <c r="C47" s="21">
        <f>+C41/64645*100</f>
        <v>-2.1919715368551316</v>
      </c>
      <c r="D47" s="5"/>
      <c r="E47" s="22">
        <f>+E41/64645*100</f>
        <v>0</v>
      </c>
      <c r="F47" s="22"/>
      <c r="G47" s="22">
        <f>+G41/64645*100</f>
        <v>-1.3380771908113542</v>
      </c>
      <c r="H47" s="22"/>
      <c r="I47" s="22">
        <f>+I41/64645*100</f>
        <v>0</v>
      </c>
    </row>
    <row r="48" spans="1:9" ht="12.75" hidden="1">
      <c r="A48" s="2" t="s">
        <v>17</v>
      </c>
      <c r="B48" s="12"/>
      <c r="C48" s="2"/>
      <c r="D48" s="5"/>
      <c r="E48" s="2"/>
      <c r="F48" s="5"/>
      <c r="G48" s="14"/>
      <c r="H48" s="14"/>
      <c r="I48" s="2"/>
    </row>
    <row r="49" spans="1:9" ht="12.75" hidden="1">
      <c r="A49" s="23" t="s">
        <v>18</v>
      </c>
      <c r="B49" s="12">
        <v>29</v>
      </c>
      <c r="C49" s="14">
        <v>0</v>
      </c>
      <c r="D49" s="5"/>
      <c r="E49" s="14">
        <v>0</v>
      </c>
      <c r="F49" s="5"/>
      <c r="G49" s="14">
        <v>0</v>
      </c>
      <c r="H49" s="14"/>
      <c r="I49" s="14">
        <v>0</v>
      </c>
    </row>
    <row r="50" spans="1:9" ht="12.75">
      <c r="A50" s="23"/>
      <c r="B50" s="12"/>
      <c r="C50" s="14"/>
      <c r="D50" s="5"/>
      <c r="E50" s="14"/>
      <c r="F50" s="5"/>
      <c r="G50" s="14"/>
      <c r="H50" s="14"/>
      <c r="I50" s="14"/>
    </row>
    <row r="51" spans="1:9" ht="13.5" thickBot="1">
      <c r="A51" s="2" t="s">
        <v>119</v>
      </c>
      <c r="B51" s="12">
        <v>29</v>
      </c>
      <c r="C51" s="24">
        <f>SUM(C47:C49)</f>
        <v>-2.1919715368551316</v>
      </c>
      <c r="D51" s="22"/>
      <c r="E51" s="24">
        <f>SUM(E47:E49)</f>
        <v>0</v>
      </c>
      <c r="F51" s="22" t="s">
        <v>7</v>
      </c>
      <c r="G51" s="24">
        <f>SUM(G47:G49)</f>
        <v>-1.3380771908113542</v>
      </c>
      <c r="H51" s="22" t="s">
        <v>7</v>
      </c>
      <c r="I51" s="24">
        <f>SUM(I47:I49)</f>
        <v>0</v>
      </c>
    </row>
    <row r="52" spans="1:9" ht="12.75">
      <c r="A52" s="2"/>
      <c r="B52" s="12"/>
      <c r="C52" s="2"/>
      <c r="D52" s="5"/>
      <c r="E52" s="2"/>
      <c r="F52" s="5"/>
      <c r="G52" s="14"/>
      <c r="H52" s="14"/>
      <c r="I52" s="2"/>
    </row>
    <row r="53" spans="1:9" ht="12.75" hidden="1">
      <c r="A53" s="2" t="s">
        <v>19</v>
      </c>
      <c r="B53" s="12">
        <v>29</v>
      </c>
      <c r="C53" s="14">
        <v>0</v>
      </c>
      <c r="D53" s="5"/>
      <c r="E53" s="14">
        <v>0</v>
      </c>
      <c r="F53" s="5"/>
      <c r="G53" s="14">
        <v>0</v>
      </c>
      <c r="H53" s="14"/>
      <c r="I53" s="14">
        <v>0</v>
      </c>
    </row>
    <row r="54" spans="1:9" ht="12.75" hidden="1">
      <c r="A54" s="2" t="s">
        <v>20</v>
      </c>
      <c r="B54" s="12"/>
      <c r="C54" s="14"/>
      <c r="D54" s="5"/>
      <c r="E54" s="14"/>
      <c r="F54" s="5"/>
      <c r="G54" s="14"/>
      <c r="H54" s="14"/>
      <c r="I54" s="14"/>
    </row>
    <row r="55" spans="1:9" ht="12.75" hidden="1">
      <c r="A55" s="2" t="s">
        <v>21</v>
      </c>
      <c r="B55" s="12">
        <v>29</v>
      </c>
      <c r="C55" s="14">
        <v>0</v>
      </c>
      <c r="D55" s="5"/>
      <c r="E55" s="14">
        <v>0</v>
      </c>
      <c r="F55" s="5"/>
      <c r="G55" s="14">
        <v>0</v>
      </c>
      <c r="H55" s="14"/>
      <c r="I55" s="14">
        <v>0</v>
      </c>
    </row>
    <row r="56" spans="1:9" ht="13.5" hidden="1" thickBot="1">
      <c r="A56" s="2" t="s">
        <v>22</v>
      </c>
      <c r="B56" s="12">
        <v>29</v>
      </c>
      <c r="C56" s="43">
        <f>SUM(C53:C55)</f>
        <v>0</v>
      </c>
      <c r="D56" s="5"/>
      <c r="E56" s="43">
        <f>SUM(E53:E55)</f>
        <v>0</v>
      </c>
      <c r="F56" s="5" t="s">
        <v>7</v>
      </c>
      <c r="G56" s="43">
        <f>SUM(G53:G55)</f>
        <v>0</v>
      </c>
      <c r="H56" s="5" t="s">
        <v>7</v>
      </c>
      <c r="I56" s="43">
        <f>SUM(I53:I55)</f>
        <v>0</v>
      </c>
    </row>
    <row r="57" spans="1:9" ht="12.75">
      <c r="A57" s="2"/>
      <c r="B57" s="2"/>
      <c r="C57" s="5"/>
      <c r="D57" s="5"/>
      <c r="E57" s="5"/>
      <c r="F57" s="5"/>
      <c r="G57" s="14"/>
      <c r="H57" s="14"/>
      <c r="I57" s="14"/>
    </row>
    <row r="58" spans="1:9" ht="12.75">
      <c r="A58" s="2"/>
      <c r="B58" s="2"/>
      <c r="C58" s="5"/>
      <c r="D58" s="5"/>
      <c r="E58" s="5"/>
      <c r="F58" s="5"/>
      <c r="G58" s="14"/>
      <c r="H58" s="14"/>
      <c r="I58" s="14"/>
    </row>
    <row r="59" spans="1:9" ht="12.75">
      <c r="A59" s="2"/>
      <c r="B59" s="2"/>
      <c r="C59" s="2"/>
      <c r="D59" s="2"/>
      <c r="E59" s="2"/>
      <c r="F59" s="5"/>
      <c r="G59" s="14"/>
      <c r="H59" s="14"/>
      <c r="I59" s="14"/>
    </row>
    <row r="60" spans="1:9" ht="12.75">
      <c r="A60" s="2" t="s">
        <v>94</v>
      </c>
      <c r="B60" s="2"/>
      <c r="C60" s="2"/>
      <c r="D60" s="2"/>
      <c r="E60" s="2"/>
      <c r="F60" s="5"/>
      <c r="G60" s="14"/>
      <c r="H60" s="14"/>
      <c r="I60" s="14"/>
    </row>
    <row r="61" spans="1:9" ht="12.75">
      <c r="A61" s="2" t="s">
        <v>95</v>
      </c>
      <c r="B61" s="2"/>
      <c r="C61" s="2"/>
      <c r="D61" s="2"/>
      <c r="E61" s="2"/>
      <c r="F61" s="5"/>
      <c r="G61" s="14"/>
      <c r="H61" s="14"/>
      <c r="I61" s="14"/>
    </row>
    <row r="62" spans="1:9" ht="12.75">
      <c r="A62" s="2"/>
      <c r="B62" s="2"/>
      <c r="C62" s="2"/>
      <c r="D62" s="2"/>
      <c r="E62" s="2"/>
      <c r="F62" s="5"/>
      <c r="G62" s="14"/>
      <c r="H62" s="14"/>
      <c r="I62" s="14"/>
    </row>
    <row r="63" spans="1:9" ht="12.75">
      <c r="A63" s="2" t="s">
        <v>23</v>
      </c>
      <c r="B63" s="2"/>
      <c r="C63" s="2"/>
      <c r="D63" s="2"/>
      <c r="E63" s="2"/>
      <c r="F63" s="2"/>
      <c r="G63" s="25"/>
      <c r="H63" s="14"/>
      <c r="I63" s="14"/>
    </row>
    <row r="64" spans="1:9" ht="12.75">
      <c r="A64" s="2" t="s">
        <v>111</v>
      </c>
      <c r="B64" s="2"/>
      <c r="C64" s="2"/>
      <c r="D64" s="2"/>
      <c r="E64" s="2"/>
      <c r="F64" s="2"/>
      <c r="G64" s="25"/>
      <c r="H64" s="14"/>
      <c r="I64" s="14"/>
    </row>
    <row r="65" spans="1:9" ht="12.75">
      <c r="A65" s="2"/>
      <c r="B65" s="2"/>
      <c r="C65" s="2"/>
      <c r="D65" s="2"/>
      <c r="E65" s="2"/>
      <c r="F65" s="2"/>
      <c r="G65" s="25"/>
      <c r="H65" s="14"/>
      <c r="I65" s="14"/>
    </row>
    <row r="66" spans="1:9" ht="12.75">
      <c r="A66" s="2"/>
      <c r="B66" s="2"/>
      <c r="C66" s="2"/>
      <c r="D66" s="2"/>
      <c r="E66" s="2"/>
      <c r="F66" s="2"/>
      <c r="G66" s="25"/>
      <c r="H66" s="14"/>
      <c r="I66" s="14"/>
    </row>
    <row r="67" spans="1:9" ht="12.75">
      <c r="A67" s="2"/>
      <c r="B67" s="2"/>
      <c r="C67" s="2"/>
      <c r="D67" s="2"/>
      <c r="E67" s="2"/>
      <c r="F67" s="2"/>
      <c r="G67" s="25"/>
      <c r="H67" s="14"/>
      <c r="I67" s="14"/>
    </row>
    <row r="68" spans="1:9" ht="12.75">
      <c r="A68" s="2"/>
      <c r="B68" s="2"/>
      <c r="C68" s="2"/>
      <c r="D68" s="2"/>
      <c r="E68" s="2"/>
      <c r="F68" s="2"/>
      <c r="G68" s="25"/>
      <c r="H68" s="14"/>
      <c r="I68" s="14"/>
    </row>
    <row r="69" spans="1:9" ht="12.75">
      <c r="A69" s="2"/>
      <c r="B69" s="2"/>
      <c r="C69" s="2"/>
      <c r="D69" s="2"/>
      <c r="E69" s="2"/>
      <c r="F69" s="2"/>
      <c r="G69" s="25"/>
      <c r="H69" s="14"/>
      <c r="I69" s="14"/>
    </row>
    <row r="70" spans="1:9" ht="12.75">
      <c r="A70" s="2"/>
      <c r="B70" s="2"/>
      <c r="C70" s="2"/>
      <c r="D70" s="2"/>
      <c r="E70" s="2"/>
      <c r="F70" s="2"/>
      <c r="G70" s="14"/>
      <c r="H70" s="14"/>
      <c r="I70" s="14"/>
    </row>
    <row r="71" spans="1:9" ht="12.75">
      <c r="A71" s="2"/>
      <c r="B71" s="2"/>
      <c r="C71" s="2"/>
      <c r="D71" s="2"/>
      <c r="E71" s="2"/>
      <c r="F71" s="2"/>
      <c r="G71" s="14"/>
      <c r="H71" s="14"/>
      <c r="I71" s="14"/>
    </row>
    <row r="72" spans="1:9" ht="12.75">
      <c r="A72" s="2"/>
      <c r="B72" s="2"/>
      <c r="C72" s="2"/>
      <c r="D72" s="2"/>
      <c r="E72" s="2"/>
      <c r="F72" s="2"/>
      <c r="G72" s="14"/>
      <c r="H72" s="14"/>
      <c r="I72" s="14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</sheetData>
  <sheetProtection/>
  <mergeCells count="2">
    <mergeCell ref="C14:E14"/>
    <mergeCell ref="G14:I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8"/>
  <sheetViews>
    <sheetView zoomScalePageLayoutView="0" workbookViewId="0" topLeftCell="A31">
      <selection activeCell="D47" sqref="D47"/>
    </sheetView>
  </sheetViews>
  <sheetFormatPr defaultColWidth="9.140625" defaultRowHeight="12.75"/>
  <cols>
    <col min="1" max="1" width="3.140625" style="2" customWidth="1"/>
    <col min="2" max="2" width="46.57421875" style="2" customWidth="1"/>
    <col min="3" max="3" width="0" style="2" hidden="1" customWidth="1"/>
    <col min="4" max="4" width="12.7109375" style="14" customWidth="1"/>
    <col min="5" max="5" width="7.57421875" style="14" customWidth="1"/>
    <col min="6" max="6" width="12.7109375" style="14" customWidth="1"/>
    <col min="7" max="7" width="8.8515625" style="2" customWidth="1"/>
    <col min="8" max="8" width="3.8515625" style="2" customWidth="1"/>
    <col min="9" max="16384" width="9.140625" style="2" customWidth="1"/>
  </cols>
  <sheetData>
    <row r="2" ht="12.75"/>
    <row r="3" ht="12.75"/>
    <row r="4" ht="12.75"/>
    <row r="5" ht="12.75"/>
    <row r="6" ht="12.75">
      <c r="G6" s="1" t="s">
        <v>24</v>
      </c>
    </row>
    <row r="7" spans="1:6" ht="12.75">
      <c r="A7"/>
      <c r="B7"/>
      <c r="C7"/>
      <c r="D7"/>
      <c r="E7"/>
      <c r="F7"/>
    </row>
    <row r="8" spans="1:6" ht="12.75">
      <c r="A8" s="3" t="s">
        <v>123</v>
      </c>
      <c r="B8" s="5"/>
      <c r="C8" s="5"/>
      <c r="D8" s="5"/>
      <c r="E8" s="5"/>
      <c r="F8"/>
    </row>
    <row r="9" spans="4:6" ht="12.75">
      <c r="D9" s="2"/>
      <c r="E9" s="2"/>
      <c r="F9" s="2"/>
    </row>
    <row r="10" spans="1:6" ht="12.75">
      <c r="A10" s="6" t="s">
        <v>114</v>
      </c>
      <c r="D10" s="2"/>
      <c r="E10" s="2"/>
      <c r="F10" s="2"/>
    </row>
    <row r="11" spans="1:6" ht="12.75">
      <c r="A11" s="2" t="s">
        <v>1</v>
      </c>
      <c r="D11" s="7"/>
      <c r="E11" s="2"/>
      <c r="F11"/>
    </row>
    <row r="12" spans="4:6" ht="12.75">
      <c r="D12" s="7"/>
      <c r="E12" s="2"/>
      <c r="F12"/>
    </row>
    <row r="13" spans="3:6" ht="12.75">
      <c r="C13" s="7" t="s">
        <v>2</v>
      </c>
      <c r="D13" s="26" t="s">
        <v>25</v>
      </c>
      <c r="E13" s="27"/>
      <c r="F13" s="26" t="s">
        <v>26</v>
      </c>
    </row>
    <row r="14" spans="4:6" ht="12.75">
      <c r="D14" s="26" t="s">
        <v>115</v>
      </c>
      <c r="E14" s="27"/>
      <c r="F14" s="26" t="s">
        <v>93</v>
      </c>
    </row>
    <row r="15" spans="4:6" ht="12.75">
      <c r="D15" s="26" t="s">
        <v>27</v>
      </c>
      <c r="E15" s="27"/>
      <c r="F15" s="26" t="s">
        <v>27</v>
      </c>
    </row>
    <row r="16" spans="4:6" ht="12.75">
      <c r="D16" s="26" t="s">
        <v>3</v>
      </c>
      <c r="E16" s="27"/>
      <c r="F16" s="26" t="s">
        <v>3</v>
      </c>
    </row>
    <row r="17" spans="1:6" ht="12.75">
      <c r="A17" s="10" t="s">
        <v>7</v>
      </c>
      <c r="B17" s="10" t="s">
        <v>28</v>
      </c>
      <c r="D17" s="26"/>
      <c r="F17" s="26"/>
    </row>
    <row r="18" spans="1:6" ht="12.75">
      <c r="A18" s="10" t="s">
        <v>7</v>
      </c>
      <c r="B18" s="10" t="s">
        <v>29</v>
      </c>
      <c r="D18" s="26"/>
      <c r="F18" s="26"/>
    </row>
    <row r="19" spans="1:6" ht="12.75">
      <c r="A19" s="2" t="s">
        <v>7</v>
      </c>
      <c r="B19" s="2" t="s">
        <v>30</v>
      </c>
      <c r="C19" s="12">
        <v>10</v>
      </c>
      <c r="D19" s="28">
        <f>106471-11940+162</f>
        <v>94693</v>
      </c>
      <c r="E19" s="28"/>
      <c r="F19" s="28">
        <f>107817-11940</f>
        <v>95877</v>
      </c>
    </row>
    <row r="20" spans="1:6" ht="12.75">
      <c r="A20" s="2" t="s">
        <v>7</v>
      </c>
      <c r="B20" s="2" t="s">
        <v>31</v>
      </c>
      <c r="D20" s="28">
        <v>1875</v>
      </c>
      <c r="E20" s="28"/>
      <c r="F20" s="28">
        <v>1875</v>
      </c>
    </row>
    <row r="21" spans="4:6" ht="12.75">
      <c r="D21" s="29">
        <f>SUM(D19:D20)</f>
        <v>96568</v>
      </c>
      <c r="E21" s="28"/>
      <c r="F21" s="29">
        <f>SUM(F19:F20)</f>
        <v>97752</v>
      </c>
    </row>
    <row r="22" spans="4:6" ht="12.75">
      <c r="D22" s="28"/>
      <c r="E22" s="28"/>
      <c r="F22" s="28"/>
    </row>
    <row r="23" spans="1:6" ht="12.75">
      <c r="A23" s="10" t="s">
        <v>7</v>
      </c>
      <c r="B23" s="10" t="s">
        <v>32</v>
      </c>
      <c r="D23" s="28"/>
      <c r="E23" s="28"/>
      <c r="F23" s="28"/>
    </row>
    <row r="24" spans="1:6" ht="12.75">
      <c r="A24" s="2" t="s">
        <v>7</v>
      </c>
      <c r="B24" s="2" t="s">
        <v>33</v>
      </c>
      <c r="C24" s="5"/>
      <c r="D24" s="28">
        <v>21111</v>
      </c>
      <c r="E24" s="28"/>
      <c r="F24" s="28">
        <v>19875</v>
      </c>
    </row>
    <row r="25" spans="2:6" ht="12.75">
      <c r="B25" s="2" t="s">
        <v>34</v>
      </c>
      <c r="C25" s="5"/>
      <c r="D25" s="28">
        <v>38516</v>
      </c>
      <c r="E25" s="28"/>
      <c r="F25" s="28">
        <v>36073</v>
      </c>
    </row>
    <row r="26" spans="2:6" ht="12.75">
      <c r="B26" s="2" t="s">
        <v>35</v>
      </c>
      <c r="C26" s="5"/>
      <c r="D26" s="28">
        <v>11447</v>
      </c>
      <c r="E26" s="28"/>
      <c r="F26" s="28">
        <v>11387</v>
      </c>
    </row>
    <row r="27" spans="2:6" ht="12.75">
      <c r="B27" s="2" t="s">
        <v>100</v>
      </c>
      <c r="D27" s="14">
        <v>1063</v>
      </c>
      <c r="E27" s="28"/>
      <c r="F27" s="28">
        <v>227</v>
      </c>
    </row>
    <row r="28" spans="2:6" ht="12.75">
      <c r="B28" s="2" t="s">
        <v>36</v>
      </c>
      <c r="C28" s="30">
        <v>23</v>
      </c>
      <c r="D28" s="28">
        <v>191</v>
      </c>
      <c r="E28" s="28"/>
      <c r="F28" s="28">
        <v>191</v>
      </c>
    </row>
    <row r="29" spans="1:6" ht="12.75">
      <c r="A29" s="2" t="s">
        <v>7</v>
      </c>
      <c r="B29" s="2" t="s">
        <v>37</v>
      </c>
      <c r="C29" s="30" t="s">
        <v>7</v>
      </c>
      <c r="D29" s="28">
        <f>17+2374</f>
        <v>2391</v>
      </c>
      <c r="E29" s="28"/>
      <c r="F29" s="28">
        <f>548+8857</f>
        <v>9405</v>
      </c>
    </row>
    <row r="30" spans="2:6" ht="12.75">
      <c r="B30" s="2" t="s">
        <v>96</v>
      </c>
      <c r="C30" s="30"/>
      <c r="D30" s="42">
        <v>11940</v>
      </c>
      <c r="E30" s="28"/>
      <c r="F30" s="42">
        <v>11940</v>
      </c>
    </row>
    <row r="31" spans="3:6" ht="12.75">
      <c r="C31" s="30"/>
      <c r="D31" s="28">
        <f>SUM(D24:D30)</f>
        <v>86659</v>
      </c>
      <c r="E31" s="28"/>
      <c r="F31" s="28">
        <f>SUM(F24:F30)</f>
        <v>89098</v>
      </c>
    </row>
    <row r="32" spans="2:6" ht="12.75">
      <c r="B32" s="10" t="s">
        <v>38</v>
      </c>
      <c r="C32" s="30"/>
      <c r="D32" s="32">
        <f>+D21+D31</f>
        <v>183227</v>
      </c>
      <c r="E32" s="28"/>
      <c r="F32" s="32">
        <f>+F21+F31</f>
        <v>186850</v>
      </c>
    </row>
    <row r="33" spans="2:6" ht="12.75">
      <c r="B33" s="2" t="s">
        <v>7</v>
      </c>
      <c r="C33" s="30"/>
      <c r="D33" s="28" t="s">
        <v>7</v>
      </c>
      <c r="E33" s="28"/>
      <c r="F33" s="28" t="s">
        <v>7</v>
      </c>
    </row>
    <row r="34" spans="2:6" ht="12.75">
      <c r="B34" s="10" t="s">
        <v>39</v>
      </c>
      <c r="C34" s="30"/>
      <c r="D34" s="28" t="s">
        <v>7</v>
      </c>
      <c r="E34" s="28"/>
      <c r="F34" s="28" t="s">
        <v>7</v>
      </c>
    </row>
    <row r="35" spans="2:6" ht="12.75">
      <c r="B35" s="10" t="s">
        <v>40</v>
      </c>
      <c r="C35" s="30"/>
      <c r="D35" s="28" t="s">
        <v>7</v>
      </c>
      <c r="E35" s="28"/>
      <c r="F35" s="28"/>
    </row>
    <row r="36" spans="1:6" ht="12.75">
      <c r="A36" s="2" t="s">
        <v>7</v>
      </c>
      <c r="B36" s="2" t="s">
        <v>41</v>
      </c>
      <c r="C36" s="30">
        <v>11</v>
      </c>
      <c r="D36" s="28">
        <v>64645</v>
      </c>
      <c r="E36" s="28"/>
      <c r="F36" s="28">
        <v>64645</v>
      </c>
    </row>
    <row r="37" spans="2:6" ht="12.75">
      <c r="B37" s="2" t="s">
        <v>42</v>
      </c>
      <c r="C37" s="30">
        <v>11</v>
      </c>
      <c r="D37" s="28">
        <v>23752</v>
      </c>
      <c r="E37" s="28"/>
      <c r="F37" s="28">
        <v>23752</v>
      </c>
    </row>
    <row r="38" spans="2:6" ht="12.75">
      <c r="B38" s="2" t="s">
        <v>43</v>
      </c>
      <c r="C38" s="30"/>
      <c r="D38" s="28">
        <v>5876</v>
      </c>
      <c r="E38" s="28"/>
      <c r="F38" s="28">
        <v>5876</v>
      </c>
    </row>
    <row r="39" spans="2:9" ht="12.75">
      <c r="B39" s="2" t="s">
        <v>44</v>
      </c>
      <c r="C39" s="30" t="s">
        <v>7</v>
      </c>
      <c r="D39" s="31">
        <v>-60063</v>
      </c>
      <c r="E39" s="28"/>
      <c r="F39" s="31">
        <v>-59175</v>
      </c>
      <c r="I39" s="44"/>
    </row>
    <row r="40" spans="1:6" ht="12.75">
      <c r="A40" s="2" t="s">
        <v>7</v>
      </c>
      <c r="C40" s="5"/>
      <c r="D40" s="28">
        <f>SUM(D36:D39)</f>
        <v>34210</v>
      </c>
      <c r="E40" s="28"/>
      <c r="F40" s="14">
        <f>SUM(F36:F39)</f>
        <v>35098</v>
      </c>
    </row>
    <row r="41" spans="1:6" ht="12.75">
      <c r="A41" s="2" t="s">
        <v>7</v>
      </c>
      <c r="B41" s="10" t="s">
        <v>45</v>
      </c>
      <c r="D41" s="28">
        <v>912</v>
      </c>
      <c r="E41" s="28"/>
      <c r="F41" s="14">
        <v>888</v>
      </c>
    </row>
    <row r="42" spans="1:6" ht="12.75">
      <c r="A42" s="2" t="s">
        <v>7</v>
      </c>
      <c r="B42" s="10" t="s">
        <v>46</v>
      </c>
      <c r="D42" s="33">
        <f>SUM(D40:D41)</f>
        <v>35122</v>
      </c>
      <c r="F42" s="33">
        <f>SUM(F40:F41)</f>
        <v>35986</v>
      </c>
    </row>
    <row r="43" spans="1:6" ht="12.75">
      <c r="A43" s="2" t="s">
        <v>7</v>
      </c>
      <c r="D43" s="14" t="s">
        <v>7</v>
      </c>
      <c r="F43" s="14" t="s">
        <v>7</v>
      </c>
    </row>
    <row r="44" ht="12.75">
      <c r="B44" s="10" t="s">
        <v>47</v>
      </c>
    </row>
    <row r="45" spans="2:6" ht="12.75" hidden="1">
      <c r="B45" s="2" t="s">
        <v>48</v>
      </c>
      <c r="D45" s="14">
        <v>0</v>
      </c>
      <c r="F45" s="14">
        <v>0</v>
      </c>
    </row>
    <row r="46" spans="2:6" ht="12.75" hidden="1">
      <c r="B46" s="2" t="s">
        <v>49</v>
      </c>
      <c r="D46" s="14">
        <v>0</v>
      </c>
      <c r="F46" s="14">
        <v>0</v>
      </c>
    </row>
    <row r="47" spans="2:6" ht="12.75">
      <c r="B47" s="2" t="s">
        <v>50</v>
      </c>
      <c r="C47" s="2" t="s">
        <v>51</v>
      </c>
      <c r="D47" s="14">
        <f>26762-263-22517</f>
        <v>3982</v>
      </c>
      <c r="F47" s="14">
        <v>4765</v>
      </c>
    </row>
    <row r="48" spans="2:6" ht="12.75">
      <c r="B48" s="2" t="s">
        <v>52</v>
      </c>
      <c r="D48" s="14">
        <v>10776</v>
      </c>
      <c r="F48" s="14">
        <v>10776</v>
      </c>
    </row>
    <row r="49" spans="2:6" ht="12.75">
      <c r="B49" s="2" t="s">
        <v>53</v>
      </c>
      <c r="C49" s="12"/>
      <c r="D49" s="14">
        <v>2772</v>
      </c>
      <c r="F49" s="14">
        <v>2938</v>
      </c>
    </row>
    <row r="50" spans="4:6" ht="12.75">
      <c r="D50" s="33">
        <f>SUM(D45:D49)</f>
        <v>17530</v>
      </c>
      <c r="F50" s="33">
        <f>SUM(F45:F49)</f>
        <v>18479</v>
      </c>
    </row>
    <row r="52" ht="12.75">
      <c r="B52" s="10" t="s">
        <v>54</v>
      </c>
    </row>
    <row r="53" spans="2:6" ht="12.75">
      <c r="B53" s="2" t="s">
        <v>50</v>
      </c>
      <c r="C53" s="2" t="s">
        <v>51</v>
      </c>
      <c r="D53" s="14">
        <f>73942+22517</f>
        <v>96459</v>
      </c>
      <c r="F53" s="14">
        <f>99685</f>
        <v>99685</v>
      </c>
    </row>
    <row r="54" spans="2:6" ht="12.75">
      <c r="B54" s="2" t="s">
        <v>55</v>
      </c>
      <c r="D54" s="14">
        <v>23187</v>
      </c>
      <c r="F54" s="14">
        <f>31027-10776</f>
        <v>20251</v>
      </c>
    </row>
    <row r="55" spans="2:6" ht="12.75">
      <c r="B55" s="2" t="s">
        <v>56</v>
      </c>
      <c r="D55" s="46">
        <v>10929</v>
      </c>
      <c r="F55" s="46">
        <f>12451-2</f>
        <v>12449</v>
      </c>
    </row>
    <row r="56" spans="2:6" ht="12.75" hidden="1">
      <c r="B56" s="2" t="s">
        <v>57</v>
      </c>
      <c r="D56" s="18">
        <v>0</v>
      </c>
      <c r="F56" s="18">
        <v>0</v>
      </c>
    </row>
    <row r="57" spans="4:6" ht="12.75">
      <c r="D57" s="14">
        <f>SUM(D53:D56)</f>
        <v>130575</v>
      </c>
      <c r="F57" s="14">
        <f>SUM(F53:F56)</f>
        <v>132385</v>
      </c>
    </row>
    <row r="58" spans="2:6" ht="12.75">
      <c r="B58" s="10" t="s">
        <v>58</v>
      </c>
      <c r="D58" s="33">
        <f>+D50+D57</f>
        <v>148105</v>
      </c>
      <c r="F58" s="33">
        <f>+F50+F57</f>
        <v>150864</v>
      </c>
    </row>
    <row r="59" spans="2:6" ht="12.75">
      <c r="B59" s="10" t="s">
        <v>59</v>
      </c>
      <c r="D59" s="20">
        <f>+D42+D58</f>
        <v>183227</v>
      </c>
      <c r="F59" s="20">
        <f>+F42+F58</f>
        <v>186850</v>
      </c>
    </row>
    <row r="62" spans="1:2" ht="12.75">
      <c r="A62" s="2" t="s">
        <v>7</v>
      </c>
      <c r="B62" s="2" t="s">
        <v>60</v>
      </c>
    </row>
    <row r="63" spans="1:2" ht="12.75">
      <c r="A63" s="2" t="s">
        <v>7</v>
      </c>
      <c r="B63" s="2" t="s">
        <v>103</v>
      </c>
    </row>
    <row r="64" ht="12.75">
      <c r="A64" s="2" t="s">
        <v>7</v>
      </c>
    </row>
    <row r="68" spans="4:6" ht="12.75">
      <c r="D68" s="14">
        <f>D32-D59</f>
        <v>0</v>
      </c>
      <c r="F68" s="14">
        <f>F32-F59</f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="115" zoomScaleNormal="115" zoomScalePageLayoutView="0" workbookViewId="0" topLeftCell="A10">
      <selection activeCell="B32" sqref="B32"/>
    </sheetView>
  </sheetViews>
  <sheetFormatPr defaultColWidth="9.140625" defaultRowHeight="12.75"/>
  <cols>
    <col min="1" max="1" width="62.421875" style="0" customWidth="1"/>
    <col min="2" max="2" width="13.421875" style="0" customWidth="1"/>
    <col min="3" max="3" width="4.421875" style="0" customWidth="1"/>
    <col min="4" max="4" width="14.140625" style="0" customWidth="1"/>
  </cols>
  <sheetData>
    <row r="1" ht="12.75">
      <c r="A1" t="s">
        <v>61</v>
      </c>
    </row>
    <row r="6" ht="12.75">
      <c r="D6" s="1"/>
    </row>
    <row r="7" ht="12.75">
      <c r="D7" s="1" t="s">
        <v>62</v>
      </c>
    </row>
    <row r="8" spans="1:5" ht="12.75">
      <c r="A8" s="3" t="s">
        <v>123</v>
      </c>
      <c r="B8" s="4"/>
      <c r="C8" s="4"/>
      <c r="D8" s="4"/>
      <c r="E8" s="34"/>
    </row>
    <row r="9" spans="1:5" ht="9.75" customHeight="1">
      <c r="A9" s="2"/>
      <c r="B9" s="2"/>
      <c r="C9" s="2"/>
      <c r="D9" s="2"/>
      <c r="E9" s="2"/>
    </row>
    <row r="10" spans="1:5" ht="12.75">
      <c r="A10" s="6" t="s">
        <v>124</v>
      </c>
      <c r="B10" s="2"/>
      <c r="C10" s="2"/>
      <c r="D10" s="2"/>
      <c r="E10" s="2"/>
    </row>
    <row r="11" spans="1:5" ht="12.75">
      <c r="A11" s="2" t="s">
        <v>1</v>
      </c>
      <c r="B11" s="2"/>
      <c r="C11" s="2"/>
      <c r="D11" s="2"/>
      <c r="E11" s="2"/>
    </row>
    <row r="12" spans="1:4" ht="12.75">
      <c r="A12" s="2"/>
      <c r="B12" s="2"/>
      <c r="C12" s="7" t="s">
        <v>122</v>
      </c>
      <c r="D12" s="2"/>
    </row>
    <row r="13" spans="1:4" ht="12.75">
      <c r="A13" s="2"/>
      <c r="B13" s="8" t="s">
        <v>25</v>
      </c>
      <c r="C13" s="9"/>
      <c r="D13" s="8" t="s">
        <v>26</v>
      </c>
    </row>
    <row r="14" spans="1:4" ht="12.75">
      <c r="A14" s="2"/>
      <c r="B14" s="8" t="s">
        <v>115</v>
      </c>
      <c r="C14" s="9"/>
      <c r="D14" s="8" t="s">
        <v>125</v>
      </c>
    </row>
    <row r="15" spans="1:4" ht="12.75">
      <c r="A15" s="2"/>
      <c r="B15" s="8" t="s">
        <v>3</v>
      </c>
      <c r="C15" s="9"/>
      <c r="D15" s="8" t="s">
        <v>3</v>
      </c>
    </row>
    <row r="16" spans="1:4" ht="12.75">
      <c r="A16" s="2"/>
      <c r="B16" s="8"/>
      <c r="C16" s="9"/>
      <c r="D16" s="7" t="s">
        <v>99</v>
      </c>
    </row>
    <row r="17" spans="1:4" ht="12.75">
      <c r="A17" s="2" t="s">
        <v>63</v>
      </c>
      <c r="B17" s="14">
        <f>-1357-3994</f>
        <v>-5351</v>
      </c>
      <c r="C17" s="14"/>
      <c r="D17" s="14">
        <v>0</v>
      </c>
    </row>
    <row r="18" spans="1:4" ht="12.75">
      <c r="A18" s="2" t="s">
        <v>64</v>
      </c>
      <c r="B18" s="14">
        <v>-2647</v>
      </c>
      <c r="D18" s="14">
        <v>0</v>
      </c>
    </row>
    <row r="19" spans="1:4" ht="12.75">
      <c r="A19" s="2" t="s">
        <v>65</v>
      </c>
      <c r="B19" s="18">
        <v>3892</v>
      </c>
      <c r="C19" s="14"/>
      <c r="D19" s="18">
        <v>0</v>
      </c>
    </row>
    <row r="20" spans="1:4" ht="12.75">
      <c r="A20" s="2" t="s">
        <v>66</v>
      </c>
      <c r="B20" s="14">
        <f>SUM(B17:B19)</f>
        <v>-4106</v>
      </c>
      <c r="C20" s="14"/>
      <c r="D20" s="14">
        <f>SUM(D17:D19)</f>
        <v>0</v>
      </c>
    </row>
    <row r="21" spans="1:4" ht="12.75">
      <c r="A21" s="2" t="s">
        <v>67</v>
      </c>
      <c r="B21" s="14">
        <v>3994</v>
      </c>
      <c r="C21" s="14"/>
      <c r="D21" s="14">
        <v>0</v>
      </c>
    </row>
    <row r="22" spans="1:4" ht="12.75">
      <c r="A22" s="2" t="s">
        <v>68</v>
      </c>
      <c r="B22" s="14">
        <v>0</v>
      </c>
      <c r="C22" s="14"/>
      <c r="D22" s="14">
        <v>0</v>
      </c>
    </row>
    <row r="23" spans="1:4" ht="12.75">
      <c r="A23" s="2" t="s">
        <v>69</v>
      </c>
      <c r="B23" s="14">
        <v>-6345</v>
      </c>
      <c r="C23" s="14"/>
      <c r="D23" s="14">
        <v>0</v>
      </c>
    </row>
    <row r="24" spans="1:4" ht="12.75">
      <c r="A24" s="2" t="s">
        <v>70</v>
      </c>
      <c r="B24" s="20">
        <f>SUM(B20:B23)</f>
        <v>-6457</v>
      </c>
      <c r="C24" s="14"/>
      <c r="D24" s="20">
        <f>SUM(D20:D23)</f>
        <v>0</v>
      </c>
    </row>
    <row r="25" spans="1:4" ht="12.75">
      <c r="A25" s="2"/>
      <c r="B25" s="14"/>
      <c r="C25" s="14"/>
      <c r="D25" s="14"/>
    </row>
    <row r="26" spans="2:4" ht="12.75">
      <c r="B26" s="14"/>
      <c r="C26" s="14"/>
      <c r="D26" s="14"/>
    </row>
    <row r="27" spans="1:4" ht="12.75">
      <c r="A27" s="2" t="s">
        <v>7</v>
      </c>
      <c r="B27" s="14" t="s">
        <v>7</v>
      </c>
      <c r="C27" s="14"/>
      <c r="D27" s="14" t="s">
        <v>7</v>
      </c>
    </row>
    <row r="28" spans="1:4" ht="12.75">
      <c r="A28" s="2"/>
      <c r="B28" s="14"/>
      <c r="C28" s="10"/>
      <c r="D28" s="14"/>
    </row>
    <row r="29" spans="1:4" ht="12.75">
      <c r="A29" s="2" t="s">
        <v>71</v>
      </c>
      <c r="B29" s="8"/>
      <c r="C29" s="9"/>
      <c r="D29" s="8"/>
    </row>
    <row r="30" spans="1:4" ht="12.75">
      <c r="A30" s="2"/>
      <c r="B30" s="8"/>
      <c r="C30" s="9"/>
      <c r="D30" s="8"/>
    </row>
    <row r="31" spans="1:4" ht="12.75">
      <c r="A31" s="2" t="s">
        <v>37</v>
      </c>
      <c r="B31" s="14">
        <v>2392</v>
      </c>
      <c r="C31" s="14"/>
      <c r="D31" s="14">
        <v>0</v>
      </c>
    </row>
    <row r="32" spans="1:4" ht="12.75">
      <c r="A32" s="2" t="s">
        <v>92</v>
      </c>
      <c r="B32" s="14">
        <v>-8849</v>
      </c>
      <c r="C32" s="14"/>
      <c r="D32" s="14">
        <v>0</v>
      </c>
    </row>
    <row r="33" spans="1:4" ht="12.75">
      <c r="A33" s="2" t="s">
        <v>7</v>
      </c>
      <c r="B33" s="20">
        <f>SUM(B31:B32)</f>
        <v>-6457</v>
      </c>
      <c r="C33" s="14"/>
      <c r="D33" s="20">
        <f>SUM(D31:D32)</f>
        <v>0</v>
      </c>
    </row>
    <row r="34" spans="1:4" ht="12.75">
      <c r="A34" s="2"/>
      <c r="B34" s="2"/>
      <c r="C34" s="2"/>
      <c r="D34" s="2"/>
    </row>
    <row r="35" spans="1:256" ht="12.75">
      <c r="A35" s="2" t="s">
        <v>98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2" t="s">
        <v>97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4" ht="12.75">
      <c r="A37" s="2"/>
      <c r="B37" s="2"/>
      <c r="C37" s="2"/>
      <c r="D37" s="2"/>
    </row>
    <row r="38" spans="1:4" ht="12.75">
      <c r="A38" s="2" t="s">
        <v>72</v>
      </c>
      <c r="B38" s="2"/>
      <c r="C38" s="2"/>
      <c r="D38" s="2"/>
    </row>
    <row r="39" spans="1:4" ht="12.75">
      <c r="A39" s="2" t="s">
        <v>104</v>
      </c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50"/>
  <sheetViews>
    <sheetView tabSelected="1" zoomScale="115" zoomScaleNormal="115" zoomScalePageLayoutView="0" workbookViewId="0" topLeftCell="A33">
      <selection activeCell="H39" sqref="H39"/>
    </sheetView>
  </sheetViews>
  <sheetFormatPr defaultColWidth="9.140625" defaultRowHeight="12.75"/>
  <cols>
    <col min="1" max="1" width="26.8515625" style="0" customWidth="1"/>
    <col min="2" max="9" width="10.7109375" style="0" customWidth="1"/>
  </cols>
  <sheetData>
    <row r="6" ht="12.75">
      <c r="I6" s="1"/>
    </row>
    <row r="7" ht="12.75">
      <c r="I7" s="1" t="s">
        <v>73</v>
      </c>
    </row>
    <row r="8" spans="1:8" ht="12.75">
      <c r="A8" s="3" t="s">
        <v>123</v>
      </c>
      <c r="B8" s="5"/>
      <c r="C8" s="5"/>
      <c r="D8" s="5"/>
      <c r="E8" s="5"/>
      <c r="F8" s="5"/>
      <c r="G8" s="5"/>
      <c r="H8" s="5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6" t="s">
        <v>126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49" t="s">
        <v>74</v>
      </c>
      <c r="C13" s="49"/>
      <c r="D13" s="49"/>
      <c r="E13" s="49"/>
      <c r="F13" s="49"/>
      <c r="G13" s="49"/>
      <c r="H13" s="12" t="s">
        <v>75</v>
      </c>
      <c r="I13" s="12" t="s">
        <v>76</v>
      </c>
    </row>
    <row r="14" spans="1:9" ht="12.75">
      <c r="A14" s="2"/>
      <c r="B14" s="2"/>
      <c r="C14" s="2"/>
      <c r="D14" s="2"/>
      <c r="E14" s="2"/>
      <c r="F14" s="2"/>
      <c r="G14" s="2"/>
      <c r="H14" s="12" t="s">
        <v>77</v>
      </c>
      <c r="I14" s="12" t="s">
        <v>78</v>
      </c>
    </row>
    <row r="15" spans="1:9" ht="12.75">
      <c r="A15" s="2"/>
      <c r="B15" s="15"/>
      <c r="C15" s="2" t="s">
        <v>79</v>
      </c>
      <c r="D15" s="12"/>
      <c r="E15" s="12"/>
      <c r="F15" s="2"/>
      <c r="G15" s="2"/>
      <c r="H15" s="2"/>
      <c r="I15" s="2"/>
    </row>
    <row r="16" spans="1:9" ht="12.75">
      <c r="A16" s="2"/>
      <c r="B16" s="12" t="s">
        <v>80</v>
      </c>
      <c r="C16" s="12" t="s">
        <v>80</v>
      </c>
      <c r="D16" s="12" t="s">
        <v>81</v>
      </c>
      <c r="E16" s="12" t="s">
        <v>82</v>
      </c>
      <c r="F16" s="12" t="s">
        <v>83</v>
      </c>
      <c r="G16" s="12"/>
      <c r="H16" s="12"/>
      <c r="I16" s="12"/>
    </row>
    <row r="17" spans="1:9" ht="12.75">
      <c r="A17" s="2"/>
      <c r="B17" s="12" t="s">
        <v>84</v>
      </c>
      <c r="C17" s="12" t="s">
        <v>85</v>
      </c>
      <c r="D17" s="12" t="s">
        <v>86</v>
      </c>
      <c r="E17" s="12" t="s">
        <v>86</v>
      </c>
      <c r="F17" s="12" t="s">
        <v>87</v>
      </c>
      <c r="G17" s="12" t="s">
        <v>88</v>
      </c>
      <c r="H17" s="12"/>
      <c r="I17" s="12"/>
    </row>
    <row r="18" spans="1:9" ht="12.75">
      <c r="A18" s="2"/>
      <c r="B18" s="12" t="s">
        <v>3</v>
      </c>
      <c r="C18" s="12" t="s">
        <v>3</v>
      </c>
      <c r="D18" s="12" t="s">
        <v>3</v>
      </c>
      <c r="E18" s="12" t="s">
        <v>3</v>
      </c>
      <c r="F18" s="12" t="s">
        <v>3</v>
      </c>
      <c r="G18" s="12" t="s">
        <v>3</v>
      </c>
      <c r="H18" s="12" t="s">
        <v>3</v>
      </c>
      <c r="I18" s="12" t="s">
        <v>3</v>
      </c>
    </row>
    <row r="19" spans="1:9" ht="12.75">
      <c r="A19" s="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2" t="s">
        <v>127</v>
      </c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2" t="s">
        <v>129</v>
      </c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2" t="s">
        <v>109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SUM(C22:F22)</f>
        <v>0</v>
      </c>
      <c r="H22" s="14">
        <v>0</v>
      </c>
      <c r="I22" s="14">
        <f>+B22+G22+H22</f>
        <v>0</v>
      </c>
    </row>
    <row r="23" spans="1:9" ht="12.75">
      <c r="A23" s="2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2" t="s">
        <v>89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>SUM(C24:F24)</f>
        <v>0</v>
      </c>
      <c r="H24" s="14">
        <v>0</v>
      </c>
      <c r="I24" s="14">
        <f>+B24+G24+H24</f>
        <v>0</v>
      </c>
    </row>
    <row r="25" spans="1:9" ht="12.75">
      <c r="A25" s="2" t="s">
        <v>90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2" t="s">
        <v>107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>SUM(C26:F26)</f>
        <v>0</v>
      </c>
      <c r="H26" s="14">
        <v>0</v>
      </c>
      <c r="I26" s="14">
        <f>+B26+G26+H26</f>
        <v>0</v>
      </c>
    </row>
    <row r="27" spans="1:9" ht="12.75">
      <c r="A27" s="2"/>
      <c r="B27" s="18"/>
      <c r="C27" s="18"/>
      <c r="D27" s="18"/>
      <c r="E27" s="18"/>
      <c r="F27" s="14"/>
      <c r="G27" s="14"/>
      <c r="H27" s="14"/>
      <c r="I27" s="14"/>
    </row>
    <row r="28" spans="1:9" ht="12.75">
      <c r="A28" s="2" t="s">
        <v>130</v>
      </c>
      <c r="B28" s="36">
        <f aca="true" t="shared" si="0" ref="B28:H28">SUM(B22:B26)</f>
        <v>0</v>
      </c>
      <c r="C28" s="41">
        <f t="shared" si="0"/>
        <v>0</v>
      </c>
      <c r="D28" s="36">
        <f t="shared" si="0"/>
        <v>0</v>
      </c>
      <c r="E28" s="36">
        <f t="shared" si="0"/>
        <v>0</v>
      </c>
      <c r="F28" s="40">
        <f t="shared" si="0"/>
        <v>0</v>
      </c>
      <c r="G28" s="40">
        <f t="shared" si="0"/>
        <v>0</v>
      </c>
      <c r="H28" s="40">
        <f t="shared" si="0"/>
        <v>0</v>
      </c>
      <c r="I28" s="40">
        <f>SUM(I22:I26)</f>
        <v>0</v>
      </c>
    </row>
    <row r="29" spans="1:9" ht="12.75">
      <c r="A29" s="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2" t="s">
        <v>127</v>
      </c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35" t="s">
        <v>128</v>
      </c>
      <c r="B33" s="14"/>
      <c r="C33" s="14"/>
      <c r="D33" s="14"/>
      <c r="E33" s="14"/>
      <c r="F33" s="14"/>
      <c r="G33" s="14"/>
      <c r="H33" s="14"/>
      <c r="I33" s="14"/>
    </row>
    <row r="34" spans="1:9" ht="12.75">
      <c r="A34" s="2" t="s">
        <v>106</v>
      </c>
      <c r="B34" s="14">
        <v>64645</v>
      </c>
      <c r="C34" s="14">
        <v>23752</v>
      </c>
      <c r="D34" s="14">
        <v>6009</v>
      </c>
      <c r="E34" s="14">
        <v>-133</v>
      </c>
      <c r="F34" s="14">
        <v>-59175</v>
      </c>
      <c r="G34" s="14">
        <f>SUM(C34:F34)</f>
        <v>-29547</v>
      </c>
      <c r="H34" s="14">
        <v>888</v>
      </c>
      <c r="I34" s="14">
        <f>+B34+G34+H34</f>
        <v>35986</v>
      </c>
    </row>
    <row r="35" spans="1:9" ht="12.75">
      <c r="A35" s="2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2" t="s">
        <v>89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SUM(C36:F36)</f>
        <v>0</v>
      </c>
      <c r="H36" s="14">
        <v>0</v>
      </c>
      <c r="I36" s="14">
        <f>+B36+G36+H36</f>
        <v>0</v>
      </c>
    </row>
    <row r="37" spans="1:9" ht="12.75">
      <c r="A37" s="2" t="s">
        <v>90</v>
      </c>
      <c r="B37" s="14"/>
      <c r="C37" s="14" t="s">
        <v>7</v>
      </c>
      <c r="D37" s="14"/>
      <c r="E37" s="14"/>
      <c r="F37" s="14"/>
      <c r="G37" s="14"/>
      <c r="H37" s="14"/>
      <c r="I37" s="14"/>
    </row>
    <row r="38" spans="1:9" ht="12.75">
      <c r="A38" s="2" t="s">
        <v>132</v>
      </c>
      <c r="B38" s="14">
        <v>0</v>
      </c>
      <c r="C38" s="14">
        <v>0</v>
      </c>
      <c r="D38" s="14">
        <v>0</v>
      </c>
      <c r="E38" s="14">
        <v>0</v>
      </c>
      <c r="F38" s="14">
        <v>-888</v>
      </c>
      <c r="G38" s="14">
        <f>SUM(C38:F38)</f>
        <v>-888</v>
      </c>
      <c r="H38" s="14">
        <v>23</v>
      </c>
      <c r="I38" s="14">
        <f>+B38+G38+H38</f>
        <v>-865</v>
      </c>
    </row>
    <row r="39" spans="1:9" ht="12.75">
      <c r="A39" s="2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2" t="s">
        <v>131</v>
      </c>
      <c r="B40" s="36">
        <f aca="true" t="shared" si="1" ref="B40:I40">SUM(B34:B38)</f>
        <v>64645</v>
      </c>
      <c r="C40" s="36">
        <f t="shared" si="1"/>
        <v>23752</v>
      </c>
      <c r="D40" s="36">
        <f t="shared" si="1"/>
        <v>6009</v>
      </c>
      <c r="E40" s="36">
        <f t="shared" si="1"/>
        <v>-133</v>
      </c>
      <c r="F40" s="41">
        <f t="shared" si="1"/>
        <v>-60063</v>
      </c>
      <c r="G40" s="41">
        <f>SUM(C40:F40)</f>
        <v>-30435</v>
      </c>
      <c r="H40" s="36">
        <f t="shared" si="1"/>
        <v>911</v>
      </c>
      <c r="I40" s="36">
        <f t="shared" si="1"/>
        <v>35121</v>
      </c>
    </row>
    <row r="41" spans="1:9" ht="12.75">
      <c r="A41" s="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2" t="s">
        <v>101</v>
      </c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2" t="s">
        <v>95</v>
      </c>
      <c r="B44" s="2"/>
      <c r="C44" s="2"/>
      <c r="D44" s="2"/>
      <c r="E44" s="2"/>
      <c r="F44" s="2"/>
      <c r="G44" s="2"/>
      <c r="H44" s="2"/>
      <c r="I44" s="2"/>
    </row>
    <row r="45" spans="2:9" ht="12.75">
      <c r="B45" s="14"/>
      <c r="C45" s="14"/>
      <c r="D45" s="14"/>
      <c r="E45" s="14"/>
      <c r="F45" s="14"/>
      <c r="G45" s="14"/>
      <c r="H45" s="14"/>
      <c r="I45" s="14"/>
    </row>
    <row r="46" spans="1:11" ht="12.75">
      <c r="A46" s="2" t="s">
        <v>91</v>
      </c>
      <c r="B46" s="2"/>
      <c r="C46" s="14"/>
      <c r="D46" s="14"/>
      <c r="E46" s="14"/>
      <c r="F46" s="14"/>
      <c r="G46" s="14"/>
      <c r="H46" s="14"/>
      <c r="I46" s="14"/>
      <c r="J46" s="14"/>
      <c r="K46" s="2"/>
    </row>
    <row r="47" spans="1:11" ht="12.75">
      <c r="A47" s="2" t="s">
        <v>105</v>
      </c>
      <c r="B47" s="2"/>
      <c r="C47" s="14"/>
      <c r="D47" s="14"/>
      <c r="E47" s="14"/>
      <c r="F47" s="14"/>
      <c r="G47" s="14"/>
      <c r="H47" s="14"/>
      <c r="I47" s="14"/>
      <c r="J47" s="14"/>
      <c r="K47" s="2"/>
    </row>
    <row r="48" spans="1:11" ht="12.75">
      <c r="A48" s="2"/>
      <c r="B48" s="14"/>
      <c r="C48" s="14"/>
      <c r="D48" s="14"/>
      <c r="E48" s="14"/>
      <c r="F48" s="14"/>
      <c r="G48" s="14"/>
      <c r="H48" s="14"/>
      <c r="I48" s="14"/>
      <c r="J48" s="37"/>
      <c r="K48" s="37"/>
    </row>
    <row r="50" ht="12.75">
      <c r="A50" s="45"/>
    </row>
  </sheetData>
  <sheetProtection/>
  <mergeCells count="1">
    <mergeCell ref="B13:G13"/>
  </mergeCells>
  <printOptions/>
  <pageMargins left="0.7701388888888889" right="0.7402777777777778" top="0.9840277777777778" bottom="0.9840277777777778" header="0.5118055555555556" footer="0.5118055555555556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Mala</cp:lastModifiedBy>
  <cp:lastPrinted>2009-02-19T03:15:23Z</cp:lastPrinted>
  <dcterms:created xsi:type="dcterms:W3CDTF">2002-09-18T05:33:07Z</dcterms:created>
  <dcterms:modified xsi:type="dcterms:W3CDTF">2009-02-19T08:41:20Z</dcterms:modified>
  <cp:category/>
  <cp:version/>
  <cp:contentType/>
  <cp:contentStatus/>
  <cp:revision>1</cp:revision>
</cp:coreProperties>
</file>